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ela.baggett\ND Office Echo\VAULT-T9BVB70L\"/>
    </mc:Choice>
  </mc:AlternateContent>
  <xr:revisionPtr revIDLastSave="0" documentId="13_ncr:1_{2452313E-5BA1-45EB-834E-17CD816A1783}" xr6:coauthVersionLast="47" xr6:coauthVersionMax="47" xr10:uidLastSave="{00000000-0000-0000-0000-000000000000}"/>
  <bookViews>
    <workbookView xWindow="0" yWindow="0" windowWidth="19200" windowHeight="11280" xr2:uid="{00000000-000D-0000-FFFF-FFFF00000000}"/>
  </bookViews>
  <sheets>
    <sheet name="202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2" i="2"/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2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I26" i="2" l="1"/>
  <c r="I22" i="2"/>
  <c r="I11" i="2"/>
  <c r="I17" i="2"/>
  <c r="I31" i="2"/>
  <c r="I2" i="2"/>
  <c r="I32" i="2"/>
  <c r="I4" i="2"/>
  <c r="I13" i="2"/>
  <c r="I19" i="2"/>
  <c r="I25" i="2"/>
  <c r="I3" i="2"/>
  <c r="I14" i="2"/>
  <c r="I20" i="2"/>
  <c r="I8" i="2"/>
  <c r="I15" i="2"/>
  <c r="I21" i="2"/>
  <c r="I33" i="2"/>
  <c r="I7" i="2"/>
  <c r="I10" i="2"/>
  <c r="I28" i="2"/>
  <c r="I34" i="2"/>
  <c r="I6" i="2"/>
  <c r="I23" i="2"/>
  <c r="I29" i="2"/>
  <c r="I35" i="2"/>
  <c r="I5" i="2"/>
  <c r="I12" i="2"/>
  <c r="I18" i="2"/>
  <c r="I24" i="2"/>
  <c r="I30" i="2"/>
  <c r="I36" i="2"/>
  <c r="I9" i="2"/>
  <c r="I16" i="2"/>
  <c r="I27" i="2"/>
</calcChain>
</file>

<file path=xl/sharedStrings.xml><?xml version="1.0" encoding="utf-8"?>
<sst xmlns="http://schemas.openxmlformats.org/spreadsheetml/2006/main" count="61" uniqueCount="52">
  <si>
    <t>95004</t>
  </si>
  <si>
    <t>95012</t>
  </si>
  <si>
    <t>95024</t>
  </si>
  <si>
    <t>95027</t>
  </si>
  <si>
    <t>95070</t>
  </si>
  <si>
    <t>95115</t>
  </si>
  <si>
    <t>95117</t>
  </si>
  <si>
    <t>95144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</si>
  <si>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</si>
  <si>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</si>
  <si>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</si>
  <si>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</si>
  <si>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</si>
  <si>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</si>
  <si>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</si>
  <si>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</si>
  <si>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Description</t>
  </si>
  <si>
    <t>CPT Code</t>
  </si>
  <si>
    <t xml:space="preserve"> Percent Change </t>
  </si>
  <si>
    <t xml:space="preserve"> Final 2026 National Payment Amt. Qualifying APM
(CF of $ 33.5675)</t>
  </si>
  <si>
    <t xml:space="preserve"> Final 2026 National Payment Amt. Non-Qualifying APM
(CF of $ 33.4009)</t>
  </si>
  <si>
    <t xml:space="preserve">Proposed 2027 Non-Facility RVUs </t>
  </si>
  <si>
    <t>Perq tests w/alrgnc xtrcs</t>
  </si>
  <si>
    <t>Nitric oxide exp gas deter</t>
  </si>
  <si>
    <t>All tstg perq&amp;iq w/venoms</t>
  </si>
  <si>
    <t>All tstg perq&amp;iq drugs/biol</t>
  </si>
  <si>
    <t>Iq tests w/allergenic xtrcs</t>
  </si>
  <si>
    <t>Iq tsts seql&amp;incrl airborne</t>
  </si>
  <si>
    <t>Inhlj brncl challenge tstg</t>
  </si>
  <si>
    <t>Ingest challenge ini 120 min</t>
  </si>
  <si>
    <t>Ingest challenge addl 60 min</t>
  </si>
  <si>
    <t>Immunotherapy one injection</t>
  </si>
  <si>
    <t>Immunotherapy injections</t>
  </si>
  <si>
    <t>Antigen therapy services</t>
  </si>
  <si>
    <t>Rapid desensitization</t>
  </si>
  <si>
    <t>Breathing capacity test</t>
  </si>
  <si>
    <t>Patient recorded spirometry</t>
  </si>
  <si>
    <t>Evaluation of wheezing</t>
  </si>
  <si>
    <t>Chemo anti-neopl sq/im</t>
  </si>
  <si>
    <t>Ther/proph/diag inj sc/im</t>
  </si>
  <si>
    <t>Office o/p new sf 15 min</t>
  </si>
  <si>
    <t>Office o/p new low 30 min</t>
  </si>
  <si>
    <t>Office o/p new mod 45 min</t>
  </si>
  <si>
    <t>Office o/p new hi 60 min</t>
  </si>
  <si>
    <t>Off/op est may x req phy/qhp</t>
  </si>
  <si>
    <t>Office o/p est sf 10 min</t>
  </si>
  <si>
    <t>Office o/p est low 20 min</t>
  </si>
  <si>
    <t>Office o/p est mod 30 min</t>
  </si>
  <si>
    <t>Office o/p est hi 40 min</t>
  </si>
  <si>
    <t xml:space="preserve"> Proposed 2027 National Payment Amt. Non-Qualifying APM
(CF of $ 32.8409)</t>
  </si>
  <si>
    <t xml:space="preserve"> Proposed 2027 National Payment Amt. Qualifying APM
(CF of $ 33.1693)</t>
  </si>
  <si>
    <t xml:space="preserve">Final 2026 Total Non-Facility RVUs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</si>
</sst>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$-409]* #,##0.00_);_([$$-409]* \(#,##0.00\);_([$$-409]* &quot;-&quot;??_);_(@_)"/>
    <numFmt numFmtId="165" formatCode="0.0%"/>
    <numFmt numFmtId="166" formatCode="&quot;$&quot;#,##0.00"/>
  </numFmts>
  <fonts count="6" x14ac:knownFonts="1">
    <font>
      <sz val="12"/>
      <color theme="1"/>
      <name val="Times New Roman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164" fontId="0" fillId="0" borderId="0" xfId="0" applyNumberFormat="1" applyAlignment="1">
      <alignment horizontal="center"/>
    </xf>
    <xf numFmtId="0" fontId="5" fillId="0" borderId="0" xfId="0" applyFont="1"/>
    <xf numFmtId="166" fontId="5" fillId="0" borderId="0" xfId="0" applyNumberFormat="1" applyFont="1" applyAlignment="1">
      <alignment horizontal="right"/>
    </xf>
    <xf numFmtId="0" fontId="4" fillId="0" borderId="0" xfId="1" applyFont="1" applyAlignment="1">
      <alignment wrapText="1"/>
    </xf>
    <xf numFmtId="164" fontId="5" fillId="0" borderId="0" xfId="0" applyNumberFormat="1" applyFont="1" applyAlignment="1">
      <alignment horizontal="center"/>
    </xf>
    <xf numFmtId="0" fontId="0" fillId="2" borderId="0" xfId="0" applyFill="1"/>
    <xf numFmtId="0" fontId="4" fillId="2" borderId="1" xfId="1" applyFont="1" applyFill="1" applyBorder="1" applyAlignment="1">
      <alignment horizontal="center" wrapText="1"/>
    </xf>
    <xf numFmtId="0" fontId="5" fillId="2" borderId="1" xfId="0" applyFont="1" applyFill="1" applyBorder="1"/>
    <xf numFmtId="164" fontId="5" fillId="2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 quotePrefix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6" fontId="4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165" fontId="3" fillId="2" borderId="0" xfId="2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6" fontId="4" fillId="2" borderId="3" xfId="0" applyNumberFormat="1" applyFont="1" applyFill="1" applyBorder="1" applyAlignment="1">
      <alignment horizontal="center" wrapText="1"/>
    </xf>
    <xf numFmtId="166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Normal" xfId="0" builtinId="0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tabSelected="1" zoomScale="85" zoomScaleNormal="85" workbookViewId="0">
      <pane xSplit="4" ySplit="1" topLeftCell="F2" activePane="bottomRight" state="frozen"/>
      <selection pane="topRight" activeCell="E1" sqref="E1"/>
      <selection pane="bottomLeft" activeCell="A2" sqref="A2"/>
      <selection pane="bottomRight" activeCell="G7" sqref="G7"/>
    </sheetView>
  </sheetViews>
  <sheetFormatPr defaultRowHeight="15.5" x14ac:dyDescent="0.35"/>
  <cols>
    <col min="2" max="2" width="36.58203125" customWidth="1"/>
    <col min="3" max="3" width="12.33203125" hidden="1" customWidth="1"/>
    <col min="4" max="4" width="12.5" style="1" hidden="1" customWidth="1"/>
    <col min="5" max="5" width="17.83203125" customWidth="1"/>
    <col min="6" max="6" width="18.58203125" style="11" customWidth="1"/>
    <col min="7" max="7" width="18.58203125" style="22" customWidth="1"/>
    <col min="8" max="8" width="17.83203125" customWidth="1"/>
    <col min="9" max="9" width="13.33203125" style="11" customWidth="1"/>
    <col min="10" max="10" width="18.58203125" style="11" customWidth="1"/>
    <col min="11" max="11" width="13.33203125" style="11" customWidth="1"/>
    <col min="12" max="12" width="18.5" style="11" customWidth="1"/>
  </cols>
  <sheetData>
    <row r="1" spans="1:12" s="6" customFormat="1" ht="88.25" customHeight="1" x14ac:dyDescent="0.35">
      <c r="A1" s="7" t="s">
        <v>17</v>
      </c>
      <c r="B1" s="7" t="s">
        <v>16</v>
      </c>
      <c r="C1" s="8"/>
      <c r="D1" s="9"/>
      <c r="E1" s="10" t="s">
        <v>51</v>
      </c>
      <c r="F1" s="15" t="s">
        <v>19</v>
      </c>
      <c r="G1" s="20" t="s">
        <v>20</v>
      </c>
      <c r="H1" s="16" t="s">
        <v>21</v>
      </c>
      <c r="I1" s="17" t="s">
        <v>18</v>
      </c>
      <c r="J1" s="15" t="s">
        <v>50</v>
      </c>
      <c r="K1" s="17" t="s">
        <v>18</v>
      </c>
      <c r="L1" s="15" t="s">
        <v>49</v>
      </c>
    </row>
    <row r="2" spans="1:12" x14ac:dyDescent="0.35">
      <c r="A2" s="12" t="s">
        <v>0</v>
      </c>
      <c r="B2" s="4" t="s">
        <v>22</v>
      </c>
      <c r="C2" s="2"/>
      <c r="D2" s="3"/>
      <c r="E2" s="11">
        <v>0.11</v>
      </c>
      <c r="F2" s="18">
        <f>E2*33.5675</f>
        <v>3.6924250000000005</v>
      </c>
      <c r="G2" s="21">
        <f>E2*33.4009</f>
        <v>3.674099</v>
      </c>
      <c r="H2" s="11">
        <v>0.11</v>
      </c>
      <c r="I2" s="19">
        <f t="shared" ref="I2:I36" si="0">(J2-F2)/F2</f>
        <v>-1.1862664779921145E-2</v>
      </c>
      <c r="J2" s="18">
        <f>H2*33.1693</f>
        <v>3.6486230000000002</v>
      </c>
      <c r="K2" s="19">
        <f>(L2-G2)/G2</f>
        <v>-1.6766015287013311E-2</v>
      </c>
      <c r="L2" s="18">
        <f>H2*32.8409</f>
        <v>3.6124989999999997</v>
      </c>
    </row>
    <row r="3" spans="1:12" ht="26.25" customHeight="1" x14ac:dyDescent="0.35">
      <c r="A3" s="12" t="s">
        <v>1</v>
      </c>
      <c r="B3" s="4" t="s">
        <v>23</v>
      </c>
      <c r="C3" s="2"/>
      <c r="D3" s="3"/>
      <c r="E3" s="11">
        <v>0.59</v>
      </c>
      <c r="F3" s="18">
        <f t="shared" ref="F3:F36" si="1">E3*33.5675</f>
        <v>19.804825000000001</v>
      </c>
      <c r="G3" s="21">
        <f t="shared" ref="G3:G36" si="2">E3*33.4009</f>
        <v>19.706530999999998</v>
      </c>
      <c r="H3" s="11">
        <v>0.61</v>
      </c>
      <c r="I3" s="19">
        <f t="shared" si="0"/>
        <v>2.1633516074996847E-2</v>
      </c>
      <c r="J3" s="18">
        <f t="shared" ref="J3:J36" si="3">H3*33.1693</f>
        <v>20.233273000000001</v>
      </c>
      <c r="K3" s="19">
        <f t="shared" ref="K3:K36" si="4">(L3-G3)/G3</f>
        <v>1.6563950296477871E-2</v>
      </c>
      <c r="L3" s="18">
        <f t="shared" ref="L3:L36" si="5">H3*32.8409</f>
        <v>20.032948999999999</v>
      </c>
    </row>
    <row r="4" spans="1:12" ht="33" customHeight="1" x14ac:dyDescent="0.35">
      <c r="A4" s="13">
        <v>95017</v>
      </c>
      <c r="B4" s="4" t="s">
        <v>24</v>
      </c>
      <c r="C4" s="2"/>
      <c r="D4" s="3"/>
      <c r="E4" s="11">
        <v>0.24</v>
      </c>
      <c r="F4" s="18">
        <f t="shared" si="1"/>
        <v>8.0562000000000005</v>
      </c>
      <c r="G4" s="21">
        <f t="shared" si="2"/>
        <v>8.016216</v>
      </c>
      <c r="H4" s="11">
        <v>0.25</v>
      </c>
      <c r="I4" s="19">
        <f t="shared" si="0"/>
        <v>2.9309724187582167E-2</v>
      </c>
      <c r="J4" s="18">
        <f t="shared" si="3"/>
        <v>8.2923249999999999</v>
      </c>
      <c r="K4" s="19">
        <f t="shared" si="4"/>
        <v>2.4202067409361153E-2</v>
      </c>
      <c r="L4" s="18">
        <f t="shared" si="5"/>
        <v>8.2102249999999994</v>
      </c>
    </row>
    <row r="5" spans="1:12" ht="34.5" customHeight="1" x14ac:dyDescent="0.35">
      <c r="A5" s="13">
        <v>95018</v>
      </c>
      <c r="B5" s="4" t="s">
        <v>25</v>
      </c>
      <c r="C5" s="2"/>
      <c r="D5" s="3"/>
      <c r="E5" s="11">
        <v>0.56999999999999995</v>
      </c>
      <c r="F5" s="18">
        <f t="shared" si="1"/>
        <v>19.133475000000001</v>
      </c>
      <c r="G5" s="21">
        <f t="shared" si="2"/>
        <v>19.038512999999998</v>
      </c>
      <c r="H5" s="11">
        <v>0.6</v>
      </c>
      <c r="I5" s="19">
        <f t="shared" si="0"/>
        <v>4.0144563389556701E-2</v>
      </c>
      <c r="J5" s="18">
        <f t="shared" si="3"/>
        <v>19.901579999999999</v>
      </c>
      <c r="K5" s="19">
        <f t="shared" si="4"/>
        <v>3.4983141803143963E-2</v>
      </c>
      <c r="L5" s="18">
        <f t="shared" si="5"/>
        <v>19.704539999999998</v>
      </c>
    </row>
    <row r="6" spans="1:12" ht="25.25" customHeight="1" x14ac:dyDescent="0.35">
      <c r="A6" s="12" t="s">
        <v>2</v>
      </c>
      <c r="B6" s="4" t="s">
        <v>26</v>
      </c>
      <c r="C6" s="2"/>
      <c r="D6" s="3"/>
      <c r="E6" s="11">
        <v>0.23</v>
      </c>
      <c r="F6" s="18">
        <f t="shared" si="1"/>
        <v>7.7205250000000012</v>
      </c>
      <c r="G6" s="21">
        <f t="shared" si="2"/>
        <v>7.682207</v>
      </c>
      <c r="H6" s="11">
        <v>0.23</v>
      </c>
      <c r="I6" s="19">
        <f t="shared" si="0"/>
        <v>-1.1862664779921218E-2</v>
      </c>
      <c r="J6" s="18">
        <f t="shared" si="3"/>
        <v>7.6289389999999999</v>
      </c>
      <c r="K6" s="19">
        <f t="shared" si="4"/>
        <v>-1.6766015287013228E-2</v>
      </c>
      <c r="L6" s="18">
        <f t="shared" si="5"/>
        <v>7.553407</v>
      </c>
    </row>
    <row r="7" spans="1:12" ht="24.65" customHeight="1" x14ac:dyDescent="0.35">
      <c r="A7" s="12" t="s">
        <v>3</v>
      </c>
      <c r="B7" s="4" t="s">
        <v>27</v>
      </c>
      <c r="C7" s="2"/>
      <c r="D7" s="3"/>
      <c r="E7" s="11">
        <v>0.14000000000000001</v>
      </c>
      <c r="F7" s="18">
        <f t="shared" si="1"/>
        <v>4.6994500000000006</v>
      </c>
      <c r="G7" s="21">
        <f t="shared" si="2"/>
        <v>4.6761260000000009</v>
      </c>
      <c r="H7" s="11">
        <v>0.14000000000000001</v>
      </c>
      <c r="I7" s="19">
        <f t="shared" si="0"/>
        <v>-1.1862664779921128E-2</v>
      </c>
      <c r="J7" s="18">
        <f t="shared" si="3"/>
        <v>4.6437020000000002</v>
      </c>
      <c r="K7" s="19">
        <f t="shared" si="4"/>
        <v>-1.6766015287013464E-2</v>
      </c>
      <c r="L7" s="18">
        <f t="shared" si="5"/>
        <v>4.5977259999999998</v>
      </c>
    </row>
    <row r="8" spans="1:12" ht="27" customHeight="1" x14ac:dyDescent="0.35">
      <c r="A8" s="12" t="s">
        <v>4</v>
      </c>
      <c r="B8" s="4" t="s">
        <v>28</v>
      </c>
      <c r="C8" s="2"/>
      <c r="D8" s="3"/>
      <c r="E8" s="11">
        <v>1.19</v>
      </c>
      <c r="F8" s="18">
        <f t="shared" si="1"/>
        <v>39.945325000000004</v>
      </c>
      <c r="G8" s="21">
        <f t="shared" si="2"/>
        <v>39.747070999999998</v>
      </c>
      <c r="H8" s="11">
        <v>1.2</v>
      </c>
      <c r="I8" s="19">
        <f t="shared" si="0"/>
        <v>-3.5589896940381792E-3</v>
      </c>
      <c r="J8" s="18">
        <f t="shared" si="3"/>
        <v>39.803159999999998</v>
      </c>
      <c r="K8" s="19">
        <f t="shared" si="4"/>
        <v>-8.5035448272402867E-3</v>
      </c>
      <c r="L8" s="18">
        <f t="shared" si="5"/>
        <v>39.409079999999996</v>
      </c>
    </row>
    <row r="9" spans="1:12" ht="35" customHeight="1" x14ac:dyDescent="0.35">
      <c r="A9" s="12">
        <v>95076</v>
      </c>
      <c r="B9" s="4" t="s">
        <v>29</v>
      </c>
      <c r="C9" s="2"/>
      <c r="D9" s="3"/>
      <c r="E9" s="11">
        <v>3.69</v>
      </c>
      <c r="F9" s="18">
        <f t="shared" si="1"/>
        <v>123.86407500000001</v>
      </c>
      <c r="G9" s="21">
        <f t="shared" si="2"/>
        <v>123.24932099999999</v>
      </c>
      <c r="H9" s="11">
        <v>3.78</v>
      </c>
      <c r="I9" s="19">
        <f t="shared" si="0"/>
        <v>1.2238245835202692E-2</v>
      </c>
      <c r="J9" s="18">
        <f t="shared" si="3"/>
        <v>125.379954</v>
      </c>
      <c r="K9" s="19">
        <f t="shared" si="4"/>
        <v>7.2153014133035012E-3</v>
      </c>
      <c r="L9" s="18">
        <f t="shared" si="5"/>
        <v>124.13860199999999</v>
      </c>
    </row>
    <row r="10" spans="1:12" x14ac:dyDescent="0.35">
      <c r="A10" s="12">
        <v>95079</v>
      </c>
      <c r="B10" s="4" t="s">
        <v>30</v>
      </c>
      <c r="C10" s="2"/>
      <c r="D10" s="3"/>
      <c r="E10" s="11">
        <v>2.54</v>
      </c>
      <c r="F10" s="18">
        <f t="shared" si="1"/>
        <v>85.261450000000011</v>
      </c>
      <c r="G10" s="21">
        <f t="shared" si="2"/>
        <v>84.838285999999997</v>
      </c>
      <c r="H10" s="11">
        <v>2.6</v>
      </c>
      <c r="I10" s="19">
        <f t="shared" si="0"/>
        <v>1.1479162036301267E-2</v>
      </c>
      <c r="J10" s="18">
        <f t="shared" si="3"/>
        <v>86.240180000000009</v>
      </c>
      <c r="K10" s="19">
        <f t="shared" si="4"/>
        <v>6.4599843518763174E-3</v>
      </c>
      <c r="L10" s="18">
        <f t="shared" si="5"/>
        <v>85.386340000000004</v>
      </c>
    </row>
    <row r="11" spans="1:12" x14ac:dyDescent="0.35">
      <c r="A11" s="12" t="s">
        <v>5</v>
      </c>
      <c r="B11" s="4" t="s">
        <v>31</v>
      </c>
      <c r="C11" s="2"/>
      <c r="D11" s="3"/>
      <c r="E11" s="11">
        <v>0.31</v>
      </c>
      <c r="F11" s="18">
        <f t="shared" si="1"/>
        <v>10.405925</v>
      </c>
      <c r="G11" s="21">
        <f t="shared" si="2"/>
        <v>10.354279</v>
      </c>
      <c r="H11" s="11">
        <v>0.31</v>
      </c>
      <c r="I11" s="19">
        <f t="shared" si="0"/>
        <v>-1.1862664779921124E-2</v>
      </c>
      <c r="J11" s="18">
        <f t="shared" si="3"/>
        <v>10.282482999999999</v>
      </c>
      <c r="K11" s="19">
        <f t="shared" si="4"/>
        <v>-1.6766015287013266E-2</v>
      </c>
      <c r="L11" s="18">
        <f t="shared" si="5"/>
        <v>10.180679</v>
      </c>
    </row>
    <row r="12" spans="1:12" ht="26" customHeight="1" x14ac:dyDescent="0.35">
      <c r="A12" s="12" t="s">
        <v>6</v>
      </c>
      <c r="B12" s="4" t="s">
        <v>32</v>
      </c>
      <c r="C12" s="2"/>
      <c r="D12" s="3"/>
      <c r="E12" s="11">
        <v>0.37</v>
      </c>
      <c r="F12" s="18">
        <f t="shared" si="1"/>
        <v>12.419975000000001</v>
      </c>
      <c r="G12" s="21">
        <f t="shared" si="2"/>
        <v>12.358333</v>
      </c>
      <c r="H12" s="11">
        <v>0.37</v>
      </c>
      <c r="I12" s="19">
        <f t="shared" si="0"/>
        <v>-1.1862664779921114E-2</v>
      </c>
      <c r="J12" s="18">
        <f t="shared" si="3"/>
        <v>12.272641</v>
      </c>
      <c r="K12" s="19">
        <f t="shared" si="4"/>
        <v>-1.6766015287013245E-2</v>
      </c>
      <c r="L12" s="18">
        <f t="shared" si="5"/>
        <v>12.151133</v>
      </c>
    </row>
    <row r="13" spans="1:12" x14ac:dyDescent="0.35">
      <c r="A13" s="12" t="s">
        <v>7</v>
      </c>
      <c r="B13" s="4" t="s">
        <v>33</v>
      </c>
      <c r="C13" s="2"/>
      <c r="D13" s="3"/>
      <c r="E13" s="11">
        <v>0.63</v>
      </c>
      <c r="F13" s="18">
        <f t="shared" si="1"/>
        <v>21.147525000000002</v>
      </c>
      <c r="G13" s="21">
        <f t="shared" si="2"/>
        <v>21.042567000000002</v>
      </c>
      <c r="H13" s="11">
        <v>0.61</v>
      </c>
      <c r="I13" s="19">
        <f t="shared" si="0"/>
        <v>-4.3232103993256943E-2</v>
      </c>
      <c r="J13" s="18">
        <f t="shared" si="3"/>
        <v>20.233273000000001</v>
      </c>
      <c r="K13" s="19">
        <f t="shared" si="4"/>
        <v>-4.7979792579489144E-2</v>
      </c>
      <c r="L13" s="18">
        <f t="shared" si="5"/>
        <v>20.032948999999999</v>
      </c>
    </row>
    <row r="14" spans="1:12" ht="23.25" customHeight="1" x14ac:dyDescent="0.35">
      <c r="A14" s="12" t="s">
        <v>8</v>
      </c>
      <c r="B14" s="4" t="s">
        <v>33</v>
      </c>
      <c r="C14" s="2"/>
      <c r="D14" s="3"/>
      <c r="E14" s="11">
        <v>1.02</v>
      </c>
      <c r="F14" s="18">
        <f t="shared" si="1"/>
        <v>34.238850000000006</v>
      </c>
      <c r="G14" s="21">
        <f t="shared" si="2"/>
        <v>34.068918000000004</v>
      </c>
      <c r="H14" s="11">
        <v>1.04</v>
      </c>
      <c r="I14" s="19">
        <f t="shared" si="0"/>
        <v>7.5125770871390706E-3</v>
      </c>
      <c r="J14" s="18">
        <f t="shared" si="3"/>
        <v>34.496071999999998</v>
      </c>
      <c r="K14" s="19">
        <f t="shared" si="4"/>
        <v>2.5130824524570057E-3</v>
      </c>
      <c r="L14" s="18">
        <f t="shared" si="5"/>
        <v>34.154536</v>
      </c>
    </row>
    <row r="15" spans="1:12" ht="26.25" customHeight="1" x14ac:dyDescent="0.35">
      <c r="A15" s="12" t="s">
        <v>9</v>
      </c>
      <c r="B15" s="4" t="s">
        <v>33</v>
      </c>
      <c r="C15" s="2"/>
      <c r="D15" s="3"/>
      <c r="E15" s="11">
        <v>1.87</v>
      </c>
      <c r="F15" s="18">
        <f t="shared" si="1"/>
        <v>62.771225000000008</v>
      </c>
      <c r="G15" s="21">
        <f t="shared" si="2"/>
        <v>62.459683000000005</v>
      </c>
      <c r="H15" s="11">
        <v>1.96</v>
      </c>
      <c r="I15" s="19">
        <f t="shared" si="0"/>
        <v>3.569474707559054E-2</v>
      </c>
      <c r="J15" s="18">
        <f t="shared" si="3"/>
        <v>65.011827999999994</v>
      </c>
      <c r="K15" s="19">
        <f t="shared" si="4"/>
        <v>3.0555406437141018E-2</v>
      </c>
      <c r="L15" s="18">
        <f t="shared" si="5"/>
        <v>64.368163999999993</v>
      </c>
    </row>
    <row r="16" spans="1:12" ht="24.75" customHeight="1" x14ac:dyDescent="0.35">
      <c r="A16" s="12" t="s">
        <v>10</v>
      </c>
      <c r="B16" s="4" t="s">
        <v>33</v>
      </c>
      <c r="C16" s="2"/>
      <c r="D16" s="3"/>
      <c r="E16" s="11">
        <v>1.8</v>
      </c>
      <c r="F16" s="18">
        <f t="shared" si="1"/>
        <v>60.421500000000009</v>
      </c>
      <c r="G16" s="21">
        <f t="shared" si="2"/>
        <v>60.12162</v>
      </c>
      <c r="H16" s="11">
        <v>1.89</v>
      </c>
      <c r="I16" s="19">
        <f t="shared" si="0"/>
        <v>3.7544201981082721E-2</v>
      </c>
      <c r="J16" s="18">
        <f t="shared" si="3"/>
        <v>62.689976999999999</v>
      </c>
      <c r="K16" s="19">
        <f t="shared" si="4"/>
        <v>3.2395683948636046E-2</v>
      </c>
      <c r="L16" s="18">
        <f t="shared" si="5"/>
        <v>62.069300999999996</v>
      </c>
    </row>
    <row r="17" spans="1:12" ht="26.25" customHeight="1" x14ac:dyDescent="0.35">
      <c r="A17" s="12" t="s">
        <v>11</v>
      </c>
      <c r="B17" s="4" t="s">
        <v>33</v>
      </c>
      <c r="C17" s="2"/>
      <c r="D17" s="3"/>
      <c r="E17" s="11">
        <v>2.67</v>
      </c>
      <c r="F17" s="18">
        <f t="shared" si="1"/>
        <v>89.625225</v>
      </c>
      <c r="G17" s="21">
        <f t="shared" si="2"/>
        <v>89.180402999999998</v>
      </c>
      <c r="H17" s="11">
        <v>2.79</v>
      </c>
      <c r="I17" s="19">
        <f t="shared" si="0"/>
        <v>3.2548001971543235E-2</v>
      </c>
      <c r="J17" s="18">
        <f t="shared" si="3"/>
        <v>92.542347000000007</v>
      </c>
      <c r="K17" s="19">
        <f t="shared" si="4"/>
        <v>2.7424276160761419E-2</v>
      </c>
      <c r="L17" s="18">
        <f t="shared" si="5"/>
        <v>91.626110999999995</v>
      </c>
    </row>
    <row r="18" spans="1:12" x14ac:dyDescent="0.35">
      <c r="A18" s="12" t="s">
        <v>12</v>
      </c>
      <c r="B18" s="4" t="s">
        <v>33</v>
      </c>
      <c r="C18" s="2"/>
      <c r="D18" s="3"/>
      <c r="E18" s="11">
        <v>3.55</v>
      </c>
      <c r="F18" s="18">
        <f t="shared" si="1"/>
        <v>119.164625</v>
      </c>
      <c r="G18" s="21">
        <f t="shared" si="2"/>
        <v>118.573195</v>
      </c>
      <c r="H18" s="11">
        <v>3.71</v>
      </c>
      <c r="I18" s="19">
        <f t="shared" si="0"/>
        <v>3.2673102441265617E-2</v>
      </c>
      <c r="J18" s="18">
        <f t="shared" si="3"/>
        <v>123.058103</v>
      </c>
      <c r="K18" s="19">
        <f t="shared" si="4"/>
        <v>2.7548755854980515E-2</v>
      </c>
      <c r="L18" s="18">
        <f t="shared" si="5"/>
        <v>121.83973899999999</v>
      </c>
    </row>
    <row r="19" spans="1:12" x14ac:dyDescent="0.35">
      <c r="A19" s="12" t="s">
        <v>13</v>
      </c>
      <c r="B19" s="4" t="s">
        <v>33</v>
      </c>
      <c r="C19" s="2"/>
      <c r="D19" s="3"/>
      <c r="E19" s="11">
        <v>0.53</v>
      </c>
      <c r="F19" s="18">
        <f t="shared" si="1"/>
        <v>17.790775000000004</v>
      </c>
      <c r="G19" s="21">
        <f t="shared" si="2"/>
        <v>17.702477000000002</v>
      </c>
      <c r="H19" s="11">
        <v>0.54</v>
      </c>
      <c r="I19" s="19">
        <f t="shared" si="0"/>
        <v>6.7814358846086326E-3</v>
      </c>
      <c r="J19" s="18">
        <f t="shared" si="3"/>
        <v>17.911422000000002</v>
      </c>
      <c r="K19" s="19">
        <f t="shared" si="4"/>
        <v>1.7855693302129159E-3</v>
      </c>
      <c r="L19" s="18">
        <f t="shared" si="5"/>
        <v>17.734086000000001</v>
      </c>
    </row>
    <row r="20" spans="1:12" x14ac:dyDescent="0.35">
      <c r="A20" s="12" t="s">
        <v>14</v>
      </c>
      <c r="B20" s="4" t="s">
        <v>33</v>
      </c>
      <c r="C20" s="2"/>
      <c r="D20" s="3"/>
      <c r="E20" s="11">
        <v>0.32</v>
      </c>
      <c r="F20" s="18">
        <f t="shared" si="1"/>
        <v>10.741600000000002</v>
      </c>
      <c r="G20" s="21">
        <f t="shared" si="2"/>
        <v>10.688288</v>
      </c>
      <c r="H20" s="11">
        <v>0.33</v>
      </c>
      <c r="I20" s="19">
        <f t="shared" si="0"/>
        <v>1.9016626945706248E-2</v>
      </c>
      <c r="J20" s="18">
        <f t="shared" si="3"/>
        <v>10.945869</v>
      </c>
      <c r="K20" s="19">
        <f t="shared" si="4"/>
        <v>1.3960046735267522E-2</v>
      </c>
      <c r="L20" s="18">
        <f t="shared" si="5"/>
        <v>10.837496999999999</v>
      </c>
    </row>
    <row r="21" spans="1:12" x14ac:dyDescent="0.35">
      <c r="A21" s="12" t="s">
        <v>15</v>
      </c>
      <c r="B21" s="4" t="s">
        <v>34</v>
      </c>
      <c r="C21" s="2"/>
      <c r="D21" s="3"/>
      <c r="E21" s="11">
        <v>4.12</v>
      </c>
      <c r="F21" s="18">
        <f t="shared" si="1"/>
        <v>138.29810000000001</v>
      </c>
      <c r="G21" s="21">
        <f t="shared" si="2"/>
        <v>137.61170799999999</v>
      </c>
      <c r="H21" s="11">
        <v>4.22</v>
      </c>
      <c r="I21" s="19">
        <f t="shared" si="0"/>
        <v>1.2121251123478885E-2</v>
      </c>
      <c r="J21" s="18">
        <f t="shared" si="3"/>
        <v>139.974446</v>
      </c>
      <c r="K21" s="19">
        <f t="shared" si="4"/>
        <v>7.0988872545641058E-3</v>
      </c>
      <c r="L21" s="18">
        <f t="shared" si="5"/>
        <v>138.58859799999999</v>
      </c>
    </row>
    <row r="22" spans="1:12" x14ac:dyDescent="0.35">
      <c r="A22" s="14">
        <v>94010</v>
      </c>
      <c r="B22" s="4" t="s">
        <v>35</v>
      </c>
      <c r="C22" s="2"/>
      <c r="D22" s="3"/>
      <c r="E22" s="11">
        <v>0.89</v>
      </c>
      <c r="F22" s="18">
        <f t="shared" si="1"/>
        <v>29.875075000000002</v>
      </c>
      <c r="G22" s="21">
        <f t="shared" si="2"/>
        <v>29.726801000000002</v>
      </c>
      <c r="H22" s="11">
        <v>0.89</v>
      </c>
      <c r="I22" s="19">
        <f t="shared" si="0"/>
        <v>-1.1862664779921164E-2</v>
      </c>
      <c r="J22" s="18">
        <f t="shared" si="3"/>
        <v>29.520676999999999</v>
      </c>
      <c r="K22" s="19">
        <f t="shared" si="4"/>
        <v>-1.6766015287013349E-2</v>
      </c>
      <c r="L22" s="18">
        <f t="shared" si="5"/>
        <v>29.228400999999998</v>
      </c>
    </row>
    <row r="23" spans="1:12" x14ac:dyDescent="0.35">
      <c r="A23" s="14">
        <v>94014</v>
      </c>
      <c r="B23" s="4" t="s">
        <v>36</v>
      </c>
      <c r="C23" s="2"/>
      <c r="D23" s="3"/>
      <c r="E23" s="11">
        <v>1.79</v>
      </c>
      <c r="F23" s="18">
        <f t="shared" si="1"/>
        <v>60.085825000000007</v>
      </c>
      <c r="G23" s="21">
        <f t="shared" si="2"/>
        <v>59.787610999999998</v>
      </c>
      <c r="H23" s="11">
        <v>1.75</v>
      </c>
      <c r="I23" s="19">
        <f t="shared" si="0"/>
        <v>-3.3943946013889385E-2</v>
      </c>
      <c r="J23" s="18">
        <f t="shared" si="3"/>
        <v>58.046275000000001</v>
      </c>
      <c r="K23" s="19">
        <f t="shared" si="4"/>
        <v>-3.8737724442610762E-2</v>
      </c>
      <c r="L23" s="18">
        <f t="shared" si="5"/>
        <v>57.471574999999994</v>
      </c>
    </row>
    <row r="24" spans="1:12" x14ac:dyDescent="0.35">
      <c r="A24" s="14">
        <v>94060</v>
      </c>
      <c r="B24" s="4" t="s">
        <v>37</v>
      </c>
      <c r="C24" s="2"/>
      <c r="D24" s="3"/>
      <c r="E24" s="11">
        <v>1.3</v>
      </c>
      <c r="F24" s="18">
        <f t="shared" si="1"/>
        <v>43.637750000000004</v>
      </c>
      <c r="G24" s="21">
        <f t="shared" si="2"/>
        <v>43.421170000000004</v>
      </c>
      <c r="H24" s="11">
        <v>1.28</v>
      </c>
      <c r="I24" s="19">
        <f t="shared" si="0"/>
        <v>-2.7064777629460773E-2</v>
      </c>
      <c r="J24" s="18">
        <f t="shared" si="3"/>
        <v>42.456704000000002</v>
      </c>
      <c r="K24" s="19">
        <f t="shared" si="4"/>
        <v>-3.1892691974905386E-2</v>
      </c>
      <c r="L24" s="18">
        <f t="shared" si="5"/>
        <v>42.036352000000001</v>
      </c>
    </row>
    <row r="25" spans="1:12" ht="24.5" customHeight="1" x14ac:dyDescent="0.35">
      <c r="A25" s="14">
        <v>94070</v>
      </c>
      <c r="B25" s="4" t="s">
        <v>37</v>
      </c>
      <c r="C25" s="2"/>
      <c r="D25" s="3"/>
      <c r="E25" s="11">
        <v>2.09</v>
      </c>
      <c r="F25" s="18">
        <f t="shared" si="1"/>
        <v>70.156075000000001</v>
      </c>
      <c r="G25" s="21">
        <f t="shared" si="2"/>
        <v>69.807880999999995</v>
      </c>
      <c r="H25" s="11">
        <v>2.1</v>
      </c>
      <c r="I25" s="19">
        <f t="shared" si="0"/>
        <v>-7.1347349463321951E-3</v>
      </c>
      <c r="J25" s="18">
        <f t="shared" si="3"/>
        <v>69.655529999999999</v>
      </c>
      <c r="K25" s="19">
        <f t="shared" si="4"/>
        <v>-1.2061546460635198E-2</v>
      </c>
      <c r="L25" s="18">
        <f t="shared" si="5"/>
        <v>68.965890000000002</v>
      </c>
    </row>
    <row r="26" spans="1:12" x14ac:dyDescent="0.35">
      <c r="A26" s="14">
        <v>96401</v>
      </c>
      <c r="B26" s="4" t="s">
        <v>38</v>
      </c>
      <c r="C26" s="2"/>
      <c r="D26" s="5"/>
      <c r="E26" s="11">
        <v>2.16</v>
      </c>
      <c r="F26" s="18">
        <f t="shared" si="1"/>
        <v>72.505800000000008</v>
      </c>
      <c r="G26" s="21">
        <f t="shared" si="2"/>
        <v>72.145944</v>
      </c>
      <c r="H26" s="11">
        <v>2.0699999999999998</v>
      </c>
      <c r="I26" s="19">
        <f t="shared" si="0"/>
        <v>-5.3035053747424517E-2</v>
      </c>
      <c r="J26" s="18">
        <f t="shared" si="3"/>
        <v>68.660450999999995</v>
      </c>
      <c r="K26" s="19">
        <f t="shared" si="4"/>
        <v>-5.7734097983387772E-2</v>
      </c>
      <c r="L26" s="18">
        <f t="shared" si="5"/>
        <v>67.980662999999993</v>
      </c>
    </row>
    <row r="27" spans="1:12" x14ac:dyDescent="0.35">
      <c r="A27" s="14">
        <v>96372</v>
      </c>
      <c r="B27" s="4" t="s">
        <v>39</v>
      </c>
      <c r="C27" s="2"/>
      <c r="D27" s="5"/>
      <c r="E27" s="11">
        <v>0.46</v>
      </c>
      <c r="F27" s="18">
        <f t="shared" si="1"/>
        <v>15.441050000000002</v>
      </c>
      <c r="G27" s="21">
        <f t="shared" si="2"/>
        <v>15.364414</v>
      </c>
      <c r="H27" s="11">
        <v>0.46</v>
      </c>
      <c r="I27" s="19">
        <f t="shared" si="0"/>
        <v>-1.1862664779921218E-2</v>
      </c>
      <c r="J27" s="18">
        <f t="shared" si="3"/>
        <v>15.257878</v>
      </c>
      <c r="K27" s="19">
        <f t="shared" si="4"/>
        <v>-1.6766015287013228E-2</v>
      </c>
      <c r="L27" s="18">
        <f t="shared" si="5"/>
        <v>15.106814</v>
      </c>
    </row>
    <row r="28" spans="1:12" x14ac:dyDescent="0.35">
      <c r="A28" s="14">
        <v>99202</v>
      </c>
      <c r="B28" s="4" t="s">
        <v>40</v>
      </c>
      <c r="C28" s="2"/>
      <c r="D28" s="5"/>
      <c r="E28" s="11">
        <v>2.25</v>
      </c>
      <c r="F28" s="18">
        <f t="shared" si="1"/>
        <v>75.526875000000004</v>
      </c>
      <c r="G28" s="21">
        <f t="shared" si="2"/>
        <v>75.152024999999995</v>
      </c>
      <c r="H28" s="11">
        <v>2.2799999999999998</v>
      </c>
      <c r="I28" s="19">
        <f t="shared" si="0"/>
        <v>1.3124996896798748E-3</v>
      </c>
      <c r="J28" s="18">
        <f t="shared" si="3"/>
        <v>75.626003999999995</v>
      </c>
      <c r="K28" s="19">
        <f t="shared" si="4"/>
        <v>-3.656228824173539E-3</v>
      </c>
      <c r="L28" s="18">
        <f t="shared" si="5"/>
        <v>74.877251999999984</v>
      </c>
    </row>
    <row r="29" spans="1:12" x14ac:dyDescent="0.35">
      <c r="A29" s="14">
        <v>99203</v>
      </c>
      <c r="B29" s="4" t="s">
        <v>41</v>
      </c>
      <c r="C29" s="2"/>
      <c r="D29" s="5"/>
      <c r="E29" s="11">
        <v>3.52</v>
      </c>
      <c r="F29" s="18">
        <f t="shared" si="1"/>
        <v>118.15760000000002</v>
      </c>
      <c r="G29" s="21">
        <f t="shared" si="2"/>
        <v>117.571168</v>
      </c>
      <c r="H29" s="11">
        <v>3.5</v>
      </c>
      <c r="I29" s="19">
        <f t="shared" si="0"/>
        <v>-1.7477081457307978E-2</v>
      </c>
      <c r="J29" s="18">
        <f t="shared" si="3"/>
        <v>116.09255</v>
      </c>
      <c r="K29" s="19">
        <f t="shared" si="4"/>
        <v>-2.2352572018337111E-2</v>
      </c>
      <c r="L29" s="18">
        <f t="shared" si="5"/>
        <v>114.94314999999999</v>
      </c>
    </row>
    <row r="30" spans="1:12" x14ac:dyDescent="0.35">
      <c r="A30" s="14">
        <v>99204</v>
      </c>
      <c r="B30" s="4" t="s">
        <v>42</v>
      </c>
      <c r="C30" s="2"/>
      <c r="D30" s="5"/>
      <c r="E30" s="11">
        <v>5.31</v>
      </c>
      <c r="F30" s="18">
        <f t="shared" si="1"/>
        <v>178.243425</v>
      </c>
      <c r="G30" s="21">
        <f t="shared" si="2"/>
        <v>177.358779</v>
      </c>
      <c r="H30" s="11">
        <v>5.23</v>
      </c>
      <c r="I30" s="19">
        <f t="shared" si="0"/>
        <v>-2.6749856270995572E-2</v>
      </c>
      <c r="J30" s="18">
        <f t="shared" si="3"/>
        <v>173.47543900000002</v>
      </c>
      <c r="K30" s="19">
        <f t="shared" si="4"/>
        <v>-3.1579333324120426E-2</v>
      </c>
      <c r="L30" s="18">
        <f t="shared" si="5"/>
        <v>171.75790699999999</v>
      </c>
    </row>
    <row r="31" spans="1:12" x14ac:dyDescent="0.35">
      <c r="A31" s="14">
        <v>99205</v>
      </c>
      <c r="B31" s="4" t="s">
        <v>43</v>
      </c>
      <c r="C31" s="2"/>
      <c r="D31" s="5"/>
      <c r="E31" s="11">
        <v>7.09</v>
      </c>
      <c r="F31" s="18">
        <f t="shared" si="1"/>
        <v>237.99357500000002</v>
      </c>
      <c r="G31" s="21">
        <f t="shared" si="2"/>
        <v>236.81238099999999</v>
      </c>
      <c r="H31" s="11">
        <v>6.91</v>
      </c>
      <c r="I31" s="19">
        <f t="shared" si="0"/>
        <v>-3.6949367225564918E-2</v>
      </c>
      <c r="J31" s="18">
        <f t="shared" si="3"/>
        <v>229.19986299999999</v>
      </c>
      <c r="K31" s="19">
        <f t="shared" si="4"/>
        <v>-4.1728232106242831E-2</v>
      </c>
      <c r="L31" s="18">
        <f t="shared" si="5"/>
        <v>226.93061899999998</v>
      </c>
    </row>
    <row r="32" spans="1:12" x14ac:dyDescent="0.35">
      <c r="A32" s="14">
        <v>99211</v>
      </c>
      <c r="B32" s="4" t="s">
        <v>44</v>
      </c>
      <c r="C32" s="2"/>
      <c r="D32" s="5"/>
      <c r="E32" s="11">
        <v>0.73</v>
      </c>
      <c r="F32" s="18">
        <f t="shared" si="1"/>
        <v>24.504275</v>
      </c>
      <c r="G32" s="21">
        <f t="shared" si="2"/>
        <v>24.382656999999998</v>
      </c>
      <c r="H32" s="11">
        <v>0.75</v>
      </c>
      <c r="I32" s="19">
        <f t="shared" si="0"/>
        <v>1.5209590979533238E-2</v>
      </c>
      <c r="J32" s="18">
        <f t="shared" si="3"/>
        <v>24.876975000000002</v>
      </c>
      <c r="K32" s="19">
        <f t="shared" si="4"/>
        <v>1.0171902102383605E-2</v>
      </c>
      <c r="L32" s="18">
        <f t="shared" si="5"/>
        <v>24.630674999999997</v>
      </c>
    </row>
    <row r="33" spans="1:12" x14ac:dyDescent="0.35">
      <c r="A33" s="14">
        <v>99212</v>
      </c>
      <c r="B33" s="4" t="s">
        <v>45</v>
      </c>
      <c r="C33" s="2"/>
      <c r="D33" s="5"/>
      <c r="E33" s="11">
        <v>1.78</v>
      </c>
      <c r="F33" s="18">
        <f t="shared" si="1"/>
        <v>59.750150000000005</v>
      </c>
      <c r="G33" s="21">
        <f t="shared" si="2"/>
        <v>59.453602000000004</v>
      </c>
      <c r="H33" s="11">
        <v>1.77</v>
      </c>
      <c r="I33" s="19">
        <f t="shared" si="0"/>
        <v>-1.7413998123854215E-2</v>
      </c>
      <c r="J33" s="18">
        <f t="shared" si="3"/>
        <v>58.709660999999997</v>
      </c>
      <c r="K33" s="19">
        <f t="shared" si="4"/>
        <v>-2.2289801717985194E-2</v>
      </c>
      <c r="L33" s="18">
        <f t="shared" si="5"/>
        <v>58.128392999999996</v>
      </c>
    </row>
    <row r="34" spans="1:12" x14ac:dyDescent="0.35">
      <c r="A34" s="14">
        <v>99213</v>
      </c>
      <c r="B34" s="4" t="s">
        <v>46</v>
      </c>
      <c r="C34" s="2"/>
      <c r="D34" s="5"/>
      <c r="E34" s="11">
        <v>2.85</v>
      </c>
      <c r="F34" s="18">
        <f t="shared" si="1"/>
        <v>95.667375000000007</v>
      </c>
      <c r="G34" s="21">
        <f t="shared" si="2"/>
        <v>95.192565000000002</v>
      </c>
      <c r="H34" s="11">
        <v>2.84</v>
      </c>
      <c r="I34" s="19">
        <f t="shared" si="0"/>
        <v>-1.5329813324552992E-2</v>
      </c>
      <c r="J34" s="18">
        <f t="shared" si="3"/>
        <v>94.200811999999999</v>
      </c>
      <c r="K34" s="19">
        <f t="shared" si="4"/>
        <v>-2.0215959093023823E-2</v>
      </c>
      <c r="L34" s="18">
        <f t="shared" si="5"/>
        <v>93.268155999999991</v>
      </c>
    </row>
    <row r="35" spans="1:12" x14ac:dyDescent="0.35">
      <c r="A35" s="14">
        <v>99214</v>
      </c>
      <c r="B35" s="4" t="s">
        <v>47</v>
      </c>
      <c r="C35" s="2"/>
      <c r="D35" s="5"/>
      <c r="E35" s="11">
        <v>4.0599999999999996</v>
      </c>
      <c r="F35" s="18">
        <f t="shared" si="1"/>
        <v>136.28405000000001</v>
      </c>
      <c r="G35" s="21">
        <f t="shared" si="2"/>
        <v>135.607654</v>
      </c>
      <c r="H35" s="11">
        <v>4.04</v>
      </c>
      <c r="I35" s="19">
        <f t="shared" si="0"/>
        <v>-1.6730336381990431E-2</v>
      </c>
      <c r="J35" s="18">
        <f t="shared" si="3"/>
        <v>134.003972</v>
      </c>
      <c r="K35" s="19">
        <f t="shared" si="4"/>
        <v>-2.1609532453087076E-2</v>
      </c>
      <c r="L35" s="18">
        <f t="shared" si="5"/>
        <v>132.67723599999999</v>
      </c>
    </row>
    <row r="36" spans="1:12" x14ac:dyDescent="0.35">
      <c r="A36" s="14">
        <v>99215</v>
      </c>
      <c r="B36" s="4" t="s">
        <v>48</v>
      </c>
      <c r="C36" s="2"/>
      <c r="D36" s="5"/>
      <c r="E36" s="11">
        <v>5.76</v>
      </c>
      <c r="F36" s="18">
        <f t="shared" si="1"/>
        <v>193.34880000000001</v>
      </c>
      <c r="G36" s="21">
        <f t="shared" si="2"/>
        <v>192.389184</v>
      </c>
      <c r="H36" s="11">
        <v>5.62</v>
      </c>
      <c r="I36" s="19">
        <f t="shared" si="0"/>
        <v>-3.5879891677631413E-2</v>
      </c>
      <c r="J36" s="18">
        <f t="shared" si="3"/>
        <v>186.41146599999999</v>
      </c>
      <c r="K36" s="19">
        <f t="shared" si="4"/>
        <v>-4.0664063526565028E-2</v>
      </c>
      <c r="L36" s="18">
        <f t="shared" si="5"/>
        <v>184.56585799999999</v>
      </c>
    </row>
    <row r="37" spans="1:12" x14ac:dyDescent="0.35">
      <c r="B37" s="4"/>
      <c r="H37" s="11"/>
    </row>
    <row r="38" spans="1:12" x14ac:dyDescent="0.35">
      <c r="H38" s="11"/>
    </row>
  </sheetData>
  <pageMargins left="0.7" right="0.7" top="0.75" bottom="0.75" header="0.3" footer="0.3"/>
  <pageSetup orientation="portrait" r:id="rId1"/>
  <headerFooter>
    <oddFooter>&amp;L&amp;8{D0860847.XLSX / 1 }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Rebecca Burke</dc:creator>
  <cp:lastModifiedBy>Baggett, Leela</cp:lastModifiedBy>
  <dcterms:created xsi:type="dcterms:W3CDTF">2019-07-23T15:31:04Z</dcterms:created>
  <dcterms:modified xsi:type="dcterms:W3CDTF">2026-07-23T03:51:01Z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UserDate">
    <vt:lpwstr>11/4/2019 2:41:09 PM</vt:lpwstr>
  </property>
</Properties>
</file>